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Finance a majetek\Rozpočet\"/>
    </mc:Choice>
  </mc:AlternateContent>
  <xr:revisionPtr revIDLastSave="0" documentId="8_{BC70C9D2-1F71-4DE9-854A-F18C3B2BD248}" xr6:coauthVersionLast="36" xr6:coauthVersionMax="36" xr10:uidLastSave="{00000000-0000-0000-0000-000000000000}"/>
  <bookViews>
    <workbookView xWindow="912" yWindow="192" windowWidth="12192" windowHeight="11076" xr2:uid="{00000000-000D-0000-FFFF-FFFF00000000}"/>
  </bookViews>
  <sheets>
    <sheet name="Rozpočet 2026" sheetId="1" r:id="rId1"/>
  </sheets>
  <calcPr calcId="191029"/>
</workbook>
</file>

<file path=xl/calcChain.xml><?xml version="1.0" encoding="utf-8"?>
<calcChain xmlns="http://schemas.openxmlformats.org/spreadsheetml/2006/main">
  <c r="G43" i="1" l="1"/>
  <c r="G45" i="1" s="1"/>
  <c r="G44" i="1" l="1"/>
  <c r="G17" i="1" l="1"/>
  <c r="F17" i="1"/>
  <c r="E17" i="1"/>
  <c r="D17" i="1"/>
  <c r="E38" i="1" l="1"/>
  <c r="F38" i="1"/>
  <c r="G40" i="1" l="1"/>
  <c r="F40" i="1"/>
  <c r="E40" i="1"/>
  <c r="D40" i="1"/>
  <c r="G38" i="1"/>
  <c r="D38" i="1"/>
  <c r="G10" i="1"/>
  <c r="F10" i="1"/>
  <c r="E10" i="1"/>
  <c r="D10" i="1"/>
  <c r="D49" i="1" s="1"/>
  <c r="G49" i="1" l="1"/>
  <c r="E49" i="1"/>
  <c r="D50" i="1"/>
  <c r="G50" i="1"/>
  <c r="F50" i="1"/>
  <c r="F49" i="1"/>
  <c r="E50" i="1"/>
  <c r="G51" i="1" l="1"/>
  <c r="E51" i="1"/>
  <c r="D51" i="1"/>
  <c r="F51" i="1"/>
</calcChain>
</file>

<file path=xl/sharedStrings.xml><?xml version="1.0" encoding="utf-8"?>
<sst xmlns="http://schemas.openxmlformats.org/spreadsheetml/2006/main" count="87" uniqueCount="70">
  <si>
    <t>501</t>
  </si>
  <si>
    <t>Spotřeba materiálu</t>
  </si>
  <si>
    <t>502</t>
  </si>
  <si>
    <t>Spotřeba energie</t>
  </si>
  <si>
    <t>503</t>
  </si>
  <si>
    <t>Spotřeba jiných neskladovatelných dodávek</t>
  </si>
  <si>
    <t>511</t>
  </si>
  <si>
    <t>Opravy a udržování</t>
  </si>
  <si>
    <t>512</t>
  </si>
  <si>
    <t>Cestovné</t>
  </si>
  <si>
    <t>513</t>
  </si>
  <si>
    <t>Náklady na reprezentaci</t>
  </si>
  <si>
    <t>518</t>
  </si>
  <si>
    <t>Ostatní služby</t>
  </si>
  <si>
    <t>521</t>
  </si>
  <si>
    <t>Mzdové náklady</t>
  </si>
  <si>
    <t>524</t>
  </si>
  <si>
    <t>Zákonné sociální pojištění</t>
  </si>
  <si>
    <t>527</t>
  </si>
  <si>
    <t>Zákonné sociální náklady</t>
  </si>
  <si>
    <t>528</t>
  </si>
  <si>
    <t>Jiné sociální náklady</t>
  </si>
  <si>
    <t>538</t>
  </si>
  <si>
    <t>Jiné daně a poplatky</t>
  </si>
  <si>
    <t>549</t>
  </si>
  <si>
    <t>Ostatní náklady z činnosti</t>
  </si>
  <si>
    <t>551</t>
  </si>
  <si>
    <t>Odpisy dlouhodobého majetku</t>
  </si>
  <si>
    <t>558</t>
  </si>
  <si>
    <t>Náklady z drobného dlouhodobého majetku</t>
  </si>
  <si>
    <t>648</t>
  </si>
  <si>
    <t>Čerpání rezervního fondu</t>
  </si>
  <si>
    <t>649</t>
  </si>
  <si>
    <t>Ostatní výnosy z činnosti</t>
  </si>
  <si>
    <t>662</t>
  </si>
  <si>
    <t>Úroky</t>
  </si>
  <si>
    <t>672</t>
  </si>
  <si>
    <t>Název</t>
  </si>
  <si>
    <t>Výnosy</t>
  </si>
  <si>
    <t>Položky hrazené z příspěvku od zřizovatele a vlastní činnosti</t>
  </si>
  <si>
    <t>SÚ</t>
  </si>
  <si>
    <t>Položky hrazené z transferu MŠMT na přímé vzdělávání</t>
  </si>
  <si>
    <t>Transfer MŠMT na přímé vzdělávání</t>
  </si>
  <si>
    <t>( v Kč )</t>
  </si>
  <si>
    <t>Výnosy celkem</t>
  </si>
  <si>
    <t>Náklady celkem</t>
  </si>
  <si>
    <t xml:space="preserve">Náklady </t>
  </si>
  <si>
    <t>Základní škola Jana Kubelíka Neveklov</t>
  </si>
  <si>
    <t>Školní 301, 257 56 Neveklov</t>
  </si>
  <si>
    <t>IČ : 70990654</t>
  </si>
  <si>
    <t>Výnosy z prodeje služeb</t>
  </si>
  <si>
    <t xml:space="preserve"> Zisk z vedlejší hospodářské činnosti</t>
  </si>
  <si>
    <t xml:space="preserve">Hospodářský výsledek (výnosy-náklady+zisk VHČ) </t>
  </si>
  <si>
    <t>Mgr.Martina Šťástková</t>
  </si>
  <si>
    <t>ředitelka školy</t>
  </si>
  <si>
    <t>Návrh rozpočtu na rok 2026</t>
  </si>
  <si>
    <t>Rozpočet 2025</t>
  </si>
  <si>
    <t>Poslední upravený rozpočet 2025</t>
  </si>
  <si>
    <t>Aktuální předpoklad 2025</t>
  </si>
  <si>
    <t>Návrh 2026</t>
  </si>
  <si>
    <t>V Neveklově dne 18.9.2025</t>
  </si>
  <si>
    <t>52x</t>
  </si>
  <si>
    <t>Mzdové náklady+odvody financované do roku 2025 ze SR</t>
  </si>
  <si>
    <t>5xx</t>
  </si>
  <si>
    <t>Náklady na ONIV financované do roku 2025 ze SR</t>
  </si>
  <si>
    <t>Příspěvek od zřizovatele na provozní výdaje</t>
  </si>
  <si>
    <t>Příspěvek od zřizovatele na mzdy a ONIV financované do r.2025 ze SR</t>
  </si>
  <si>
    <t>Mzdové náklady pedagogů</t>
  </si>
  <si>
    <t>ONIV - Spotřeba materiálu</t>
  </si>
  <si>
    <t>ONIV - Ostatní služby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</si>
</sst>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10"/>
      <color rgb="FFC0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90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3" fontId="0" fillId="0" borderId="4" xfId="0" applyNumberFormat="1" applyBorder="1"/>
    <xf numFmtId="3" fontId="0" fillId="0" borderId="5" xfId="0" applyNumberFormat="1" applyBorder="1"/>
    <xf numFmtId="3" fontId="0" fillId="0" borderId="6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3" fontId="0" fillId="0" borderId="10" xfId="0" applyNumberFormat="1" applyBorder="1"/>
    <xf numFmtId="3" fontId="0" fillId="0" borderId="7" xfId="0" applyNumberFormat="1" applyFill="1" applyBorder="1"/>
    <xf numFmtId="3" fontId="0" fillId="0" borderId="9" xfId="0" applyNumberFormat="1" applyFill="1" applyBorder="1"/>
    <xf numFmtId="0" fontId="1" fillId="0" borderId="11" xfId="0" applyFont="1" applyBorder="1" applyAlignment="1">
      <alignment horizontal="center" vertical="center" wrapText="1"/>
    </xf>
    <xf numFmtId="3" fontId="0" fillId="0" borderId="12" xfId="0" applyNumberFormat="1" applyBorder="1"/>
    <xf numFmtId="3" fontId="0" fillId="0" borderId="13" xfId="0" applyNumberFormat="1" applyBorder="1"/>
    <xf numFmtId="3" fontId="0" fillId="0" borderId="14" xfId="0" applyNumberFormat="1" applyBorder="1"/>
    <xf numFmtId="3" fontId="0" fillId="0" borderId="12" xfId="0" applyNumberFormat="1" applyFill="1" applyBorder="1"/>
    <xf numFmtId="3" fontId="0" fillId="0" borderId="13" xfId="0" applyNumberFormat="1" applyFill="1" applyBorder="1"/>
    <xf numFmtId="3" fontId="0" fillId="0" borderId="16" xfId="0" applyNumberFormat="1" applyFill="1" applyBorder="1"/>
    <xf numFmtId="3" fontId="2" fillId="2" borderId="4" xfId="0" applyNumberFormat="1" applyFont="1" applyFill="1" applyBorder="1" applyAlignment="1"/>
    <xf numFmtId="3" fontId="2" fillId="2" borderId="7" xfId="0" applyNumberFormat="1" applyFont="1" applyFill="1" applyBorder="1" applyAlignment="1"/>
    <xf numFmtId="3" fontId="2" fillId="2" borderId="12" xfId="0" applyNumberFormat="1" applyFont="1" applyFill="1" applyBorder="1" applyAlignment="1"/>
    <xf numFmtId="3" fontId="2" fillId="3" borderId="1" xfId="0" applyNumberFormat="1" applyFont="1" applyFill="1" applyBorder="1" applyAlignment="1"/>
    <xf numFmtId="3" fontId="2" fillId="3" borderId="2" xfId="0" applyNumberFormat="1" applyFont="1" applyFill="1" applyBorder="1" applyAlignment="1"/>
    <xf numFmtId="3" fontId="2" fillId="3" borderId="15" xfId="0" applyNumberFormat="1" applyFont="1" applyFill="1" applyBorder="1" applyAlignment="1"/>
    <xf numFmtId="3" fontId="0" fillId="0" borderId="17" xfId="0" applyNumberFormat="1" applyFill="1" applyBorder="1"/>
    <xf numFmtId="3" fontId="2" fillId="4" borderId="1" xfId="0" applyNumberFormat="1" applyFont="1" applyFill="1" applyBorder="1" applyAlignment="1"/>
    <xf numFmtId="3" fontId="2" fillId="4" borderId="2" xfId="0" applyNumberFormat="1" applyFont="1" applyFill="1" applyBorder="1" applyAlignment="1"/>
    <xf numFmtId="3" fontId="2" fillId="2" borderId="18" xfId="0" applyNumberFormat="1" applyFont="1" applyFill="1" applyBorder="1" applyAlignment="1"/>
    <xf numFmtId="3" fontId="2" fillId="4" borderId="19" xfId="0" applyNumberFormat="1" applyFont="1" applyFill="1" applyBorder="1" applyAlignment="1"/>
    <xf numFmtId="3" fontId="2" fillId="0" borderId="1" xfId="0" applyNumberFormat="1" applyFont="1" applyBorder="1"/>
    <xf numFmtId="3" fontId="2" fillId="0" borderId="2" xfId="0" applyNumberFormat="1" applyFont="1" applyBorder="1"/>
    <xf numFmtId="3" fontId="2" fillId="0" borderId="20" xfId="0" applyNumberFormat="1" applyFont="1" applyBorder="1"/>
    <xf numFmtId="3" fontId="0" fillId="0" borderId="0" xfId="0" applyNumberFormat="1"/>
    <xf numFmtId="0" fontId="0" fillId="0" borderId="2" xfId="0" applyBorder="1" applyAlignment="1">
      <alignment horizontal="center" vertical="center"/>
    </xf>
    <xf numFmtId="0" fontId="1" fillId="0" borderId="7" xfId="0" applyFont="1" applyBorder="1" applyAlignment="1">
      <alignment horizontal="left" indent="1"/>
    </xf>
    <xf numFmtId="0" fontId="0" fillId="0" borderId="9" xfId="0" applyBorder="1" applyAlignment="1">
      <alignment horizontal="left" indent="1"/>
    </xf>
    <xf numFmtId="0" fontId="1" fillId="0" borderId="9" xfId="0" applyFont="1" applyBorder="1" applyAlignment="1">
      <alignment horizontal="left" indent="1"/>
    </xf>
    <xf numFmtId="0" fontId="0" fillId="0" borderId="10" xfId="0" applyBorder="1" applyAlignment="1">
      <alignment horizontal="left" indent="1"/>
    </xf>
    <xf numFmtId="3" fontId="2" fillId="2" borderId="8" xfId="0" applyNumberFormat="1" applyFont="1" applyFill="1" applyBorder="1" applyAlignment="1"/>
    <xf numFmtId="3" fontId="0" fillId="0" borderId="8" xfId="0" applyNumberFormat="1" applyBorder="1"/>
    <xf numFmtId="3" fontId="2" fillId="3" borderId="3" xfId="0" applyNumberFormat="1" applyFont="1" applyFill="1" applyBorder="1" applyAlignment="1"/>
    <xf numFmtId="3" fontId="0" fillId="0" borderId="4" xfId="0" applyNumberFormat="1" applyFill="1" applyBorder="1"/>
    <xf numFmtId="3" fontId="0" fillId="0" borderId="5" xfId="0" applyNumberFormat="1" applyFill="1" applyBorder="1"/>
    <xf numFmtId="3" fontId="0" fillId="0" borderId="6" xfId="0" applyNumberFormat="1" applyFill="1" applyBorder="1"/>
    <xf numFmtId="0" fontId="1" fillId="0" borderId="22" xfId="0" applyFont="1" applyBorder="1" applyAlignment="1">
      <alignment horizontal="center" vertical="center" wrapText="1"/>
    </xf>
    <xf numFmtId="3" fontId="2" fillId="2" borderId="21" xfId="0" applyNumberFormat="1" applyFont="1" applyFill="1" applyBorder="1" applyAlignment="1"/>
    <xf numFmtId="3" fontId="0" fillId="0" borderId="21" xfId="0" applyNumberFormat="1" applyBorder="1"/>
    <xf numFmtId="3" fontId="2" fillId="3" borderId="22" xfId="0" applyNumberFormat="1" applyFont="1" applyFill="1" applyBorder="1" applyAlignment="1"/>
    <xf numFmtId="0" fontId="1" fillId="0" borderId="10" xfId="0" applyFont="1" applyBorder="1" applyAlignment="1">
      <alignment horizontal="left" indent="1"/>
    </xf>
    <xf numFmtId="3" fontId="0" fillId="0" borderId="23" xfId="0" applyNumberFormat="1" applyBorder="1"/>
    <xf numFmtId="3" fontId="0" fillId="0" borderId="24" xfId="0" applyNumberFormat="1" applyBorder="1"/>
    <xf numFmtId="0" fontId="2" fillId="0" borderId="11" xfId="0" applyFont="1" applyBorder="1" applyAlignment="1">
      <alignment horizontal="center" vertical="center" wrapText="1"/>
    </xf>
    <xf numFmtId="0" fontId="0" fillId="0" borderId="4" xfId="0" applyBorder="1" applyAlignment="1">
      <alignment horizontal="left" indent="1"/>
    </xf>
    <xf numFmtId="0" fontId="0" fillId="0" borderId="5" xfId="0" applyBorder="1" applyAlignment="1">
      <alignment horizontal="left" indent="1"/>
    </xf>
    <xf numFmtId="3" fontId="0" fillId="0" borderId="0" xfId="0" applyNumberFormat="1" applyBorder="1"/>
    <xf numFmtId="0" fontId="4" fillId="0" borderId="5" xfId="0" applyFont="1" applyBorder="1" applyAlignment="1">
      <alignment horizontal="center"/>
    </xf>
    <xf numFmtId="0" fontId="4" fillId="0" borderId="5" xfId="0" applyFont="1" applyBorder="1" applyAlignment="1">
      <alignment horizontal="left" indent="1"/>
    </xf>
    <xf numFmtId="3" fontId="4" fillId="0" borderId="5" xfId="0" applyNumberFormat="1" applyFont="1" applyFill="1" applyBorder="1"/>
    <xf numFmtId="3" fontId="4" fillId="0" borderId="9" xfId="0" applyNumberFormat="1" applyFont="1" applyFill="1" applyBorder="1"/>
    <xf numFmtId="3" fontId="4" fillId="0" borderId="13" xfId="0" applyNumberFormat="1" applyFont="1" applyFill="1" applyBorder="1"/>
    <xf numFmtId="0" fontId="4" fillId="0" borderId="6" xfId="0" applyFont="1" applyBorder="1" applyAlignment="1">
      <alignment horizontal="center"/>
    </xf>
    <xf numFmtId="0" fontId="4" fillId="0" borderId="6" xfId="0" applyFont="1" applyBorder="1" applyAlignment="1">
      <alignment horizontal="left" indent="1"/>
    </xf>
    <xf numFmtId="3" fontId="4" fillId="0" borderId="6" xfId="0" applyNumberFormat="1" applyFont="1" applyFill="1" applyBorder="1"/>
    <xf numFmtId="3" fontId="4" fillId="0" borderId="10" xfId="0" applyNumberFormat="1" applyFont="1" applyFill="1" applyBorder="1"/>
    <xf numFmtId="3" fontId="4" fillId="0" borderId="16" xfId="0" applyNumberFormat="1" applyFont="1" applyFill="1" applyBorder="1"/>
    <xf numFmtId="0" fontId="4" fillId="0" borderId="9" xfId="0" applyFont="1" applyBorder="1" applyAlignment="1">
      <alignment horizontal="left" indent="1"/>
    </xf>
    <xf numFmtId="3" fontId="4" fillId="0" borderId="5" xfId="0" applyNumberFormat="1" applyFont="1" applyBorder="1"/>
    <xf numFmtId="3" fontId="4" fillId="0" borderId="0" xfId="0" applyNumberFormat="1" applyFont="1" applyBorder="1"/>
    <xf numFmtId="3" fontId="4" fillId="0" borderId="13" xfId="0" applyNumberFormat="1" applyFont="1" applyBorder="1"/>
    <xf numFmtId="0" fontId="0" fillId="0" borderId="0" xfId="0" applyFill="1"/>
    <xf numFmtId="0" fontId="2" fillId="2" borderId="7" xfId="0" applyFont="1" applyFill="1" applyBorder="1" applyAlignment="1">
      <alignment horizontal="left" indent="1"/>
    </xf>
    <xf numFmtId="0" fontId="2" fillId="2" borderId="8" xfId="0" applyFont="1" applyFill="1" applyBorder="1" applyAlignment="1">
      <alignment horizontal="left" indent="1"/>
    </xf>
    <xf numFmtId="0" fontId="2" fillId="4" borderId="2" xfId="0" applyFont="1" applyFill="1" applyBorder="1" applyAlignment="1">
      <alignment horizontal="left" indent="1"/>
    </xf>
    <xf numFmtId="0" fontId="2" fillId="4" borderId="3" xfId="0" applyFont="1" applyFill="1" applyBorder="1" applyAlignment="1">
      <alignment horizontal="left" indent="1"/>
    </xf>
    <xf numFmtId="0" fontId="2" fillId="0" borderId="0" xfId="0" applyFont="1" applyAlignment="1">
      <alignment horizontal="left" indent="1"/>
    </xf>
    <xf numFmtId="0" fontId="2" fillId="3" borderId="2" xfId="0" applyFont="1" applyFill="1" applyBorder="1" applyAlignment="1">
      <alignment horizontal="left" indent="1"/>
    </xf>
    <xf numFmtId="0" fontId="2" fillId="3" borderId="3" xfId="0" applyFont="1" applyFill="1" applyBorder="1" applyAlignment="1">
      <alignment horizontal="left" indent="1"/>
    </xf>
    <xf numFmtId="0" fontId="2" fillId="2" borderId="21" xfId="0" applyFont="1" applyFill="1" applyBorder="1" applyAlignment="1">
      <alignment horizontal="left" indent="1"/>
    </xf>
    <xf numFmtId="0" fontId="2" fillId="3" borderId="22" xfId="0" applyFont="1" applyFill="1" applyBorder="1" applyAlignment="1">
      <alignment horizontal="left" inden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2" xfId="0" applyFont="1" applyBorder="1" applyAlignment="1">
      <alignment horizontal="left" indent="1"/>
    </xf>
    <xf numFmtId="0" fontId="2" fillId="0" borderId="3" xfId="0" applyFont="1" applyBorder="1" applyAlignment="1">
      <alignment horizontal="left" indent="1"/>
    </xf>
  </cellXfs>
  <cellStyles count="1">
    <cellStyle name="Normální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57"/>
  <sheetViews>
    <sheetView tabSelected="1" topLeftCell="A19" workbookViewId="0">
      <selection activeCell="J46" sqref="J46"/>
    </sheetView>
  </sheetViews>
  <sheetFormatPr defaultRowHeight="13.2" x14ac:dyDescent="0.25"/>
  <cols>
    <col min="1" max="1" width="2.88671875" customWidth="1"/>
    <col min="2" max="2" width="6.6640625" customWidth="1"/>
    <col min="3" max="3" width="61" customWidth="1"/>
    <col min="4" max="4" width="11" customWidth="1"/>
    <col min="5" max="5" width="10.88671875" customWidth="1"/>
    <col min="6" max="6" width="10" customWidth="1"/>
    <col min="7" max="7" width="10.33203125" customWidth="1"/>
    <col min="10" max="10" width="10.109375" bestFit="1" customWidth="1"/>
  </cols>
  <sheetData>
    <row r="1" spans="2:9" x14ac:dyDescent="0.25">
      <c r="B1" s="2" t="s">
        <v>47</v>
      </c>
    </row>
    <row r="2" spans="2:9" x14ac:dyDescent="0.25">
      <c r="B2" s="2" t="s">
        <v>48</v>
      </c>
    </row>
    <row r="3" spans="2:9" x14ac:dyDescent="0.25">
      <c r="B3" s="2" t="s">
        <v>49</v>
      </c>
    </row>
    <row r="4" spans="2:9" x14ac:dyDescent="0.25">
      <c r="B4" s="2"/>
    </row>
    <row r="5" spans="2:9" ht="15.6" x14ac:dyDescent="0.3">
      <c r="B5" s="86" t="s">
        <v>55</v>
      </c>
      <c r="C5" s="86"/>
      <c r="D5" s="86"/>
      <c r="E5" s="86"/>
      <c r="F5" s="86"/>
      <c r="G5" s="86"/>
    </row>
    <row r="6" spans="2:9" x14ac:dyDescent="0.25">
      <c r="B6" s="87" t="s">
        <v>43</v>
      </c>
      <c r="C6" s="87"/>
      <c r="D6" s="87"/>
      <c r="E6" s="87"/>
      <c r="F6" s="87"/>
      <c r="G6" s="87"/>
    </row>
    <row r="7" spans="2:9" x14ac:dyDescent="0.25">
      <c r="B7" s="3"/>
      <c r="C7" s="1"/>
      <c r="D7" s="1"/>
      <c r="E7" s="1"/>
    </row>
    <row r="8" spans="2:9" ht="13.8" thickBot="1" x14ac:dyDescent="0.3">
      <c r="B8" s="81" t="s">
        <v>39</v>
      </c>
      <c r="C8" s="81"/>
      <c r="D8" s="81"/>
      <c r="E8" s="81"/>
    </row>
    <row r="9" spans="2:9" ht="52.8" x14ac:dyDescent="0.25">
      <c r="B9" s="12" t="s">
        <v>40</v>
      </c>
      <c r="C9" s="40" t="s">
        <v>37</v>
      </c>
      <c r="D9" s="10" t="s">
        <v>56</v>
      </c>
      <c r="E9" s="10" t="s">
        <v>57</v>
      </c>
      <c r="F9" s="51" t="s">
        <v>58</v>
      </c>
      <c r="G9" s="58" t="s">
        <v>59</v>
      </c>
      <c r="H9" s="11"/>
    </row>
    <row r="10" spans="2:9" x14ac:dyDescent="0.25">
      <c r="B10" s="77" t="s">
        <v>38</v>
      </c>
      <c r="C10" s="84"/>
      <c r="D10" s="25">
        <f>SUM(D11:D16)</f>
        <v>5986000</v>
      </c>
      <c r="E10" s="25">
        <f>SUM(E11:E16)</f>
        <v>5986000</v>
      </c>
      <c r="F10" s="52">
        <f>SUM(F11:F16)</f>
        <v>5986000</v>
      </c>
      <c r="G10" s="27">
        <f>SUM(G11:G16)</f>
        <v>10401000</v>
      </c>
    </row>
    <row r="11" spans="2:9" x14ac:dyDescent="0.25">
      <c r="B11" s="4">
        <v>602</v>
      </c>
      <c r="C11" s="41" t="s">
        <v>50</v>
      </c>
      <c r="D11" s="7">
        <v>0</v>
      </c>
      <c r="E11" s="7">
        <v>0</v>
      </c>
      <c r="F11" s="53">
        <v>0</v>
      </c>
      <c r="G11" s="19">
        <v>0</v>
      </c>
    </row>
    <row r="12" spans="2:9" x14ac:dyDescent="0.25">
      <c r="B12" s="5" t="s">
        <v>30</v>
      </c>
      <c r="C12" s="42" t="s">
        <v>31</v>
      </c>
      <c r="D12" s="8">
        <v>120000</v>
      </c>
      <c r="E12" s="8">
        <v>120000</v>
      </c>
      <c r="F12" s="61">
        <v>120000</v>
      </c>
      <c r="G12" s="20">
        <v>80000</v>
      </c>
      <c r="I12" s="76"/>
    </row>
    <row r="13" spans="2:9" x14ac:dyDescent="0.25">
      <c r="B13" s="5" t="s">
        <v>32</v>
      </c>
      <c r="C13" s="42" t="s">
        <v>33</v>
      </c>
      <c r="D13" s="8">
        <v>465000</v>
      </c>
      <c r="E13" s="8">
        <v>465000</v>
      </c>
      <c r="F13" s="61">
        <v>465000</v>
      </c>
      <c r="G13" s="20">
        <v>489000</v>
      </c>
      <c r="I13" s="76"/>
    </row>
    <row r="14" spans="2:9" x14ac:dyDescent="0.25">
      <c r="B14" s="5" t="s">
        <v>34</v>
      </c>
      <c r="C14" s="42" t="s">
        <v>35</v>
      </c>
      <c r="D14" s="8">
        <v>1000</v>
      </c>
      <c r="E14" s="8">
        <v>1000</v>
      </c>
      <c r="F14" s="61">
        <v>1000</v>
      </c>
      <c r="G14" s="20">
        <v>1000</v>
      </c>
      <c r="I14" s="76"/>
    </row>
    <row r="15" spans="2:9" x14ac:dyDescent="0.25">
      <c r="B15" s="5" t="s">
        <v>36</v>
      </c>
      <c r="C15" s="43" t="s">
        <v>65</v>
      </c>
      <c r="D15" s="8">
        <v>5400000</v>
      </c>
      <c r="E15" s="8">
        <v>5400000</v>
      </c>
      <c r="F15" s="61">
        <v>5400000</v>
      </c>
      <c r="G15" s="20">
        <v>5631000</v>
      </c>
      <c r="I15" s="76"/>
    </row>
    <row r="16" spans="2:9" x14ac:dyDescent="0.25">
      <c r="B16" s="62" t="s">
        <v>36</v>
      </c>
      <c r="C16" s="72" t="s">
        <v>66</v>
      </c>
      <c r="D16" s="73"/>
      <c r="E16" s="73"/>
      <c r="F16" s="74"/>
      <c r="G16" s="75">
        <v>4200000</v>
      </c>
      <c r="I16" s="76"/>
    </row>
    <row r="17" spans="2:10" x14ac:dyDescent="0.25">
      <c r="B17" s="82" t="s">
        <v>46</v>
      </c>
      <c r="C17" s="85"/>
      <c r="D17" s="28">
        <f>SUM(D18:D34)</f>
        <v>6066000</v>
      </c>
      <c r="E17" s="28">
        <f>SUM(E18:E34)</f>
        <v>6066000</v>
      </c>
      <c r="F17" s="54">
        <f>SUM(F18:F34)</f>
        <v>6066000</v>
      </c>
      <c r="G17" s="30">
        <f>SUM(G18:G34)</f>
        <v>10481000</v>
      </c>
      <c r="I17" s="76"/>
    </row>
    <row r="18" spans="2:10" x14ac:dyDescent="0.25">
      <c r="B18" s="4" t="s">
        <v>0</v>
      </c>
      <c r="C18" s="59" t="s">
        <v>1</v>
      </c>
      <c r="D18" s="48">
        <v>547000</v>
      </c>
      <c r="E18" s="48">
        <v>547000</v>
      </c>
      <c r="F18" s="16">
        <v>547000</v>
      </c>
      <c r="G18" s="22">
        <v>574000</v>
      </c>
      <c r="I18" s="76"/>
    </row>
    <row r="19" spans="2:10" x14ac:dyDescent="0.25">
      <c r="B19" s="5" t="s">
        <v>2</v>
      </c>
      <c r="C19" s="60" t="s">
        <v>3</v>
      </c>
      <c r="D19" s="49">
        <v>2706000</v>
      </c>
      <c r="E19" s="49">
        <v>2706000</v>
      </c>
      <c r="F19" s="17">
        <v>2706000</v>
      </c>
      <c r="G19" s="23">
        <v>2750000</v>
      </c>
      <c r="I19" s="76"/>
    </row>
    <row r="20" spans="2:10" x14ac:dyDescent="0.25">
      <c r="B20" s="5" t="s">
        <v>4</v>
      </c>
      <c r="C20" s="60" t="s">
        <v>5</v>
      </c>
      <c r="D20" s="49">
        <v>150000</v>
      </c>
      <c r="E20" s="49">
        <v>150000</v>
      </c>
      <c r="F20" s="17">
        <v>150000</v>
      </c>
      <c r="G20" s="23">
        <v>160000</v>
      </c>
      <c r="I20" s="76"/>
    </row>
    <row r="21" spans="2:10" x14ac:dyDescent="0.25">
      <c r="B21" s="5" t="s">
        <v>6</v>
      </c>
      <c r="C21" s="60" t="s">
        <v>7</v>
      </c>
      <c r="D21" s="49">
        <v>200000</v>
      </c>
      <c r="E21" s="49">
        <v>200000</v>
      </c>
      <c r="F21" s="17">
        <v>200000</v>
      </c>
      <c r="G21" s="23">
        <v>210000</v>
      </c>
      <c r="I21" s="76"/>
    </row>
    <row r="22" spans="2:10" x14ac:dyDescent="0.25">
      <c r="B22" s="5" t="s">
        <v>8</v>
      </c>
      <c r="C22" s="60" t="s">
        <v>9</v>
      </c>
      <c r="D22" s="49">
        <v>51000</v>
      </c>
      <c r="E22" s="49">
        <v>51000</v>
      </c>
      <c r="F22" s="17">
        <v>51000</v>
      </c>
      <c r="G22" s="23">
        <v>54000</v>
      </c>
      <c r="I22" s="76"/>
    </row>
    <row r="23" spans="2:10" x14ac:dyDescent="0.25">
      <c r="B23" s="5" t="s">
        <v>10</v>
      </c>
      <c r="C23" s="60" t="s">
        <v>11</v>
      </c>
      <c r="D23" s="49">
        <v>4000</v>
      </c>
      <c r="E23" s="49">
        <v>4000</v>
      </c>
      <c r="F23" s="17">
        <v>4000</v>
      </c>
      <c r="G23" s="23">
        <v>4200</v>
      </c>
      <c r="I23" s="76"/>
    </row>
    <row r="24" spans="2:10" x14ac:dyDescent="0.25">
      <c r="B24" s="5" t="s">
        <v>12</v>
      </c>
      <c r="C24" s="60" t="s">
        <v>13</v>
      </c>
      <c r="D24" s="49">
        <v>1095000</v>
      </c>
      <c r="E24" s="49">
        <v>1095000</v>
      </c>
      <c r="F24" s="17">
        <v>1095000</v>
      </c>
      <c r="G24" s="23">
        <v>1150000</v>
      </c>
      <c r="I24" s="76"/>
    </row>
    <row r="25" spans="2:10" x14ac:dyDescent="0.25">
      <c r="B25" s="5" t="s">
        <v>14</v>
      </c>
      <c r="C25" s="60" t="s">
        <v>15</v>
      </c>
      <c r="D25" s="49">
        <v>600000</v>
      </c>
      <c r="E25" s="49">
        <v>600000</v>
      </c>
      <c r="F25" s="17">
        <v>600000</v>
      </c>
      <c r="G25" s="23">
        <v>630000</v>
      </c>
      <c r="I25" s="76"/>
    </row>
    <row r="26" spans="2:10" x14ac:dyDescent="0.25">
      <c r="B26" s="5" t="s">
        <v>16</v>
      </c>
      <c r="C26" s="60" t="s">
        <v>17</v>
      </c>
      <c r="D26" s="49">
        <v>210000</v>
      </c>
      <c r="E26" s="49">
        <v>210000</v>
      </c>
      <c r="F26" s="17">
        <v>210000</v>
      </c>
      <c r="G26" s="23">
        <v>220500</v>
      </c>
      <c r="I26" s="76"/>
    </row>
    <row r="27" spans="2:10" x14ac:dyDescent="0.25">
      <c r="B27" s="5" t="s">
        <v>18</v>
      </c>
      <c r="C27" s="60" t="s">
        <v>19</v>
      </c>
      <c r="D27" s="49">
        <v>6000</v>
      </c>
      <c r="E27" s="49">
        <v>6000</v>
      </c>
      <c r="F27" s="17">
        <v>6000</v>
      </c>
      <c r="G27" s="23">
        <v>6300</v>
      </c>
      <c r="I27" s="76"/>
    </row>
    <row r="28" spans="2:10" x14ac:dyDescent="0.25">
      <c r="B28" s="5" t="s">
        <v>20</v>
      </c>
      <c r="C28" s="60" t="s">
        <v>21</v>
      </c>
      <c r="D28" s="49">
        <v>70000</v>
      </c>
      <c r="E28" s="49">
        <v>70000</v>
      </c>
      <c r="F28" s="17">
        <v>70000</v>
      </c>
      <c r="G28" s="23">
        <v>80000</v>
      </c>
      <c r="I28" s="76"/>
    </row>
    <row r="29" spans="2:10" x14ac:dyDescent="0.25">
      <c r="B29" s="5" t="s">
        <v>22</v>
      </c>
      <c r="C29" s="60" t="s">
        <v>23</v>
      </c>
      <c r="D29" s="49">
        <v>160000</v>
      </c>
      <c r="E29" s="49">
        <v>160000</v>
      </c>
      <c r="F29" s="17">
        <v>160000</v>
      </c>
      <c r="G29" s="23">
        <v>168000</v>
      </c>
      <c r="I29" s="76"/>
      <c r="J29" s="39"/>
    </row>
    <row r="30" spans="2:10" x14ac:dyDescent="0.25">
      <c r="B30" s="5" t="s">
        <v>24</v>
      </c>
      <c r="C30" s="60" t="s">
        <v>25</v>
      </c>
      <c r="D30" s="49">
        <v>135000</v>
      </c>
      <c r="E30" s="49">
        <v>135000</v>
      </c>
      <c r="F30" s="17">
        <v>135000</v>
      </c>
      <c r="G30" s="23">
        <v>142000</v>
      </c>
      <c r="I30" s="76"/>
      <c r="J30" s="39"/>
    </row>
    <row r="31" spans="2:10" x14ac:dyDescent="0.25">
      <c r="B31" s="5" t="s">
        <v>26</v>
      </c>
      <c r="C31" s="60" t="s">
        <v>27</v>
      </c>
      <c r="D31" s="49">
        <v>32000</v>
      </c>
      <c r="E31" s="49">
        <v>32000</v>
      </c>
      <c r="F31" s="17">
        <v>32000</v>
      </c>
      <c r="G31" s="23">
        <v>32000</v>
      </c>
      <c r="I31" s="76"/>
    </row>
    <row r="32" spans="2:10" x14ac:dyDescent="0.25">
      <c r="B32" s="5" t="s">
        <v>28</v>
      </c>
      <c r="C32" s="60" t="s">
        <v>29</v>
      </c>
      <c r="D32" s="49">
        <v>100000</v>
      </c>
      <c r="E32" s="49">
        <v>100000</v>
      </c>
      <c r="F32" s="17">
        <v>100000</v>
      </c>
      <c r="G32" s="23">
        <v>100000</v>
      </c>
      <c r="I32" s="76"/>
    </row>
    <row r="33" spans="2:10" x14ac:dyDescent="0.25">
      <c r="B33" s="62" t="s">
        <v>61</v>
      </c>
      <c r="C33" s="63" t="s">
        <v>62</v>
      </c>
      <c r="D33" s="64"/>
      <c r="E33" s="64"/>
      <c r="F33" s="65"/>
      <c r="G33" s="66">
        <v>3700000</v>
      </c>
      <c r="I33" s="76"/>
    </row>
    <row r="34" spans="2:10" ht="13.8" thickBot="1" x14ac:dyDescent="0.3">
      <c r="B34" s="67" t="s">
        <v>63</v>
      </c>
      <c r="C34" s="68" t="s">
        <v>64</v>
      </c>
      <c r="D34" s="69"/>
      <c r="E34" s="69"/>
      <c r="F34" s="70"/>
      <c r="G34" s="71">
        <v>500000</v>
      </c>
      <c r="I34" s="76"/>
    </row>
    <row r="35" spans="2:10" x14ac:dyDescent="0.25">
      <c r="I35" s="76"/>
    </row>
    <row r="36" spans="2:10" ht="13.8" thickBot="1" x14ac:dyDescent="0.3">
      <c r="B36" s="81" t="s">
        <v>41</v>
      </c>
      <c r="C36" s="81"/>
      <c r="D36" s="81"/>
      <c r="E36" s="81"/>
      <c r="I36" s="76"/>
    </row>
    <row r="37" spans="2:10" ht="52.8" x14ac:dyDescent="0.25">
      <c r="B37" s="12" t="s">
        <v>40</v>
      </c>
      <c r="C37" s="13" t="s">
        <v>37</v>
      </c>
      <c r="D37" s="10" t="s">
        <v>56</v>
      </c>
      <c r="E37" s="10" t="s">
        <v>57</v>
      </c>
      <c r="F37" s="14" t="s">
        <v>58</v>
      </c>
      <c r="G37" s="18" t="s">
        <v>59</v>
      </c>
      <c r="I37" s="76"/>
    </row>
    <row r="38" spans="2:10" x14ac:dyDescent="0.25">
      <c r="B38" s="77" t="s">
        <v>38</v>
      </c>
      <c r="C38" s="84"/>
      <c r="D38" s="25">
        <f>SUM(D39:D39)</f>
        <v>30818746</v>
      </c>
      <c r="E38" s="45">
        <f>SUM(E39:E39)</f>
        <v>32647062</v>
      </c>
      <c r="F38" s="26">
        <f>SUM(F39:F39)</f>
        <v>32647062</v>
      </c>
      <c r="G38" s="27">
        <f>SUM(G39:G39)</f>
        <v>28568423</v>
      </c>
    </row>
    <row r="39" spans="2:10" x14ac:dyDescent="0.25">
      <c r="B39" s="6" t="s">
        <v>36</v>
      </c>
      <c r="C39" s="55" t="s">
        <v>42</v>
      </c>
      <c r="D39" s="9">
        <v>30818746</v>
      </c>
      <c r="E39" s="56">
        <v>32647062</v>
      </c>
      <c r="F39" s="15">
        <v>32647062</v>
      </c>
      <c r="G39" s="21">
        <v>28568423</v>
      </c>
    </row>
    <row r="40" spans="2:10" x14ac:dyDescent="0.25">
      <c r="B40" s="82" t="s">
        <v>46</v>
      </c>
      <c r="C40" s="85"/>
      <c r="D40" s="28">
        <f>SUM(D41:D45)</f>
        <v>30818746</v>
      </c>
      <c r="E40" s="47">
        <f>SUM(E41:E45)</f>
        <v>32647062</v>
      </c>
      <c r="F40" s="29">
        <f>SUM(F41:F45)</f>
        <v>32647062</v>
      </c>
      <c r="G40" s="30">
        <f>SUM(G41:G45)</f>
        <v>28568423</v>
      </c>
    </row>
    <row r="41" spans="2:10" x14ac:dyDescent="0.25">
      <c r="B41" s="4" t="s">
        <v>0</v>
      </c>
      <c r="C41" s="41" t="s">
        <v>68</v>
      </c>
      <c r="D41" s="48">
        <v>275140</v>
      </c>
      <c r="E41" s="46">
        <v>217422</v>
      </c>
      <c r="F41" s="16">
        <v>217422</v>
      </c>
      <c r="G41" s="22"/>
    </row>
    <row r="42" spans="2:10" x14ac:dyDescent="0.25">
      <c r="B42" s="5" t="s">
        <v>12</v>
      </c>
      <c r="C42" s="43" t="s">
        <v>69</v>
      </c>
      <c r="D42" s="49">
        <v>400000</v>
      </c>
      <c r="E42" s="57">
        <v>200000</v>
      </c>
      <c r="F42" s="17">
        <v>200000</v>
      </c>
      <c r="G42" s="23"/>
    </row>
    <row r="43" spans="2:10" x14ac:dyDescent="0.25">
      <c r="B43" s="5" t="s">
        <v>14</v>
      </c>
      <c r="C43" s="43" t="s">
        <v>67</v>
      </c>
      <c r="D43" s="49">
        <v>22362389</v>
      </c>
      <c r="E43" s="57">
        <v>23909232</v>
      </c>
      <c r="F43" s="17">
        <v>23909232</v>
      </c>
      <c r="G43" s="23">
        <f>F43-2716040</f>
        <v>21193192</v>
      </c>
    </row>
    <row r="44" spans="2:10" x14ac:dyDescent="0.25">
      <c r="B44" s="5" t="s">
        <v>16</v>
      </c>
      <c r="C44" s="42" t="s">
        <v>17</v>
      </c>
      <c r="D44" s="49">
        <v>7558493</v>
      </c>
      <c r="E44" s="57">
        <v>8081315</v>
      </c>
      <c r="F44" s="17">
        <v>8081315</v>
      </c>
      <c r="G44" s="23">
        <f>ROUND(G43*0.338,0)</f>
        <v>7163299</v>
      </c>
      <c r="J44" s="39"/>
    </row>
    <row r="45" spans="2:10" ht="13.8" thickBot="1" x14ac:dyDescent="0.3">
      <c r="B45" s="6" t="s">
        <v>18</v>
      </c>
      <c r="C45" s="44" t="s">
        <v>19</v>
      </c>
      <c r="D45" s="50">
        <v>222724</v>
      </c>
      <c r="E45" s="56">
        <v>239093</v>
      </c>
      <c r="F45" s="31">
        <v>239093</v>
      </c>
      <c r="G45" s="24">
        <f>ROUND(G43*0.01,0)</f>
        <v>211932</v>
      </c>
    </row>
    <row r="46" spans="2:10" ht="13.8" thickBot="1" x14ac:dyDescent="0.3"/>
    <row r="47" spans="2:10" ht="13.8" thickBot="1" x14ac:dyDescent="0.3">
      <c r="B47" s="88" t="s">
        <v>51</v>
      </c>
      <c r="C47" s="89"/>
      <c r="D47" s="36">
        <v>80000</v>
      </c>
      <c r="E47" s="36">
        <v>80000</v>
      </c>
      <c r="F47" s="37">
        <v>80000</v>
      </c>
      <c r="G47" s="38">
        <v>80000</v>
      </c>
    </row>
    <row r="48" spans="2:10" ht="13.8" thickBot="1" x14ac:dyDescent="0.3"/>
    <row r="49" spans="2:10" x14ac:dyDescent="0.25">
      <c r="B49" s="77" t="s">
        <v>44</v>
      </c>
      <c r="C49" s="78"/>
      <c r="D49" s="25">
        <f>D10+D38</f>
        <v>36804746</v>
      </c>
      <c r="E49" s="25">
        <f>E10+E38</f>
        <v>38633062</v>
      </c>
      <c r="F49" s="26">
        <f>F10+F38</f>
        <v>38633062</v>
      </c>
      <c r="G49" s="34">
        <f>G10+G38</f>
        <v>38969423</v>
      </c>
    </row>
    <row r="50" spans="2:10" x14ac:dyDescent="0.25">
      <c r="B50" s="82" t="s">
        <v>45</v>
      </c>
      <c r="C50" s="83"/>
      <c r="D50" s="28">
        <f>D17+D40</f>
        <v>36884746</v>
      </c>
      <c r="E50" s="28">
        <f>E17+E40</f>
        <v>38713062</v>
      </c>
      <c r="F50" s="29">
        <f>F17+F40</f>
        <v>38713062</v>
      </c>
      <c r="G50" s="30">
        <f>G17+G40</f>
        <v>39049423</v>
      </c>
      <c r="J50" s="39"/>
    </row>
    <row r="51" spans="2:10" ht="13.8" thickBot="1" x14ac:dyDescent="0.3">
      <c r="B51" s="79" t="s">
        <v>52</v>
      </c>
      <c r="C51" s="80"/>
      <c r="D51" s="32">
        <f>D49-D50+D47</f>
        <v>0</v>
      </c>
      <c r="E51" s="32">
        <f>E49-E50+E47</f>
        <v>0</v>
      </c>
      <c r="F51" s="33">
        <f>F49-F50+F47</f>
        <v>0</v>
      </c>
      <c r="G51" s="35">
        <f>G49-G50+G47</f>
        <v>0</v>
      </c>
    </row>
    <row r="54" spans="2:10" x14ac:dyDescent="0.25">
      <c r="B54" s="2" t="s">
        <v>60</v>
      </c>
    </row>
    <row r="56" spans="2:10" x14ac:dyDescent="0.25">
      <c r="D56" s="2" t="s">
        <v>53</v>
      </c>
    </row>
    <row r="57" spans="2:10" x14ac:dyDescent="0.25">
      <c r="D57" s="2" t="s">
        <v>54</v>
      </c>
    </row>
  </sheetData>
  <mergeCells count="12">
    <mergeCell ref="B5:G5"/>
    <mergeCell ref="B6:G6"/>
    <mergeCell ref="B36:E36"/>
    <mergeCell ref="B47:C47"/>
    <mergeCell ref="B38:C38"/>
    <mergeCell ref="B40:C40"/>
    <mergeCell ref="B49:C49"/>
    <mergeCell ref="B51:C51"/>
    <mergeCell ref="B8:E8"/>
    <mergeCell ref="B50:C50"/>
    <mergeCell ref="B10:C10"/>
    <mergeCell ref="B17:C17"/>
  </mergeCells>
  <pageMargins left="0.78740157480314965" right="0.78740157480314965" top="0.98425196850393704" bottom="0.98425196850393704" header="0.51181102362204722" footer="0.51181102362204722"/>
  <pageSetup paperSize="9" scale="8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Rozpočet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Karel Rabinak</dc:creator>
  <cp:lastModifiedBy>Martina Šťástková</cp:lastModifiedBy>
  <cp:lastPrinted>2021-09-22T09:49:48Z</cp:lastPrinted>
  <dcterms:created xsi:type="dcterms:W3CDTF">2017-10-30T09:38:40Z</dcterms:created>
  <dcterms:modified xsi:type="dcterms:W3CDTF">2025-09-30T06:11:23Z</dcterms:modified>
</cp:coreProperties>
</file>